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600" windowHeight="11700"/>
  </bookViews>
  <sheets>
    <sheet name="стр.1_2" sheetId="1" r:id="rId1"/>
  </sheets>
  <definedNames>
    <definedName name="_xlnm.Print_Area" localSheetId="0">стр.1_2!$A$1:$CX$77</definedName>
  </definedNames>
  <calcPr calcId="145621"/>
</workbook>
</file>

<file path=xl/calcChain.xml><?xml version="1.0" encoding="utf-8"?>
<calcChain xmlns="http://schemas.openxmlformats.org/spreadsheetml/2006/main">
  <c r="BF33" i="1" l="1"/>
  <c r="CJ70" i="1" l="1"/>
  <c r="CJ71" i="1" s="1"/>
  <c r="BU70" i="1"/>
  <c r="BF70" i="1"/>
  <c r="CJ63" i="1"/>
  <c r="BU63" i="1"/>
  <c r="BF63" i="1"/>
  <c r="CJ57" i="1"/>
  <c r="BU57" i="1"/>
  <c r="BF57" i="1"/>
  <c r="CJ41" i="1"/>
  <c r="BU41" i="1"/>
  <c r="BF41" i="1"/>
  <c r="BU37" i="1"/>
  <c r="CJ37" i="1"/>
  <c r="CJ33" i="1"/>
  <c r="CJ42" i="1" s="1"/>
  <c r="BU33" i="1"/>
  <c r="BU42" i="1" s="1"/>
  <c r="BU71" i="1" l="1"/>
  <c r="BF42" i="1"/>
  <c r="BF71" i="1"/>
</calcChain>
</file>

<file path=xl/sharedStrings.xml><?xml version="1.0" encoding="utf-8"?>
<sst xmlns="http://schemas.openxmlformats.org/spreadsheetml/2006/main" count="182" uniqueCount="118">
  <si>
    <t>Коды</t>
  </si>
  <si>
    <t>0710001</t>
  </si>
  <si>
    <t>Форма по ОКУД</t>
  </si>
  <si>
    <t>Дата (число, месяц, год)</t>
  </si>
  <si>
    <t>по ОКПО</t>
  </si>
  <si>
    <t>ИНН</t>
  </si>
  <si>
    <t>по ОКОПФ/ОКФС</t>
  </si>
  <si>
    <t>по ОКЕИ</t>
  </si>
  <si>
    <t>Организация</t>
  </si>
  <si>
    <t>Идентификационный номер налогоплательщика</t>
  </si>
  <si>
    <t>по</t>
  </si>
  <si>
    <t>ОКВЭД</t>
  </si>
  <si>
    <t>Вид экономической</t>
  </si>
  <si>
    <t>деятельности</t>
  </si>
  <si>
    <t>Организационно-правовая форма/форма собственности</t>
  </si>
  <si>
    <t>Местонахождение (адрес)</t>
  </si>
  <si>
    <t>Бухгалтерский баланс</t>
  </si>
  <si>
    <t>на</t>
  </si>
  <si>
    <t>г.</t>
  </si>
  <si>
    <t>Приложение № 1</t>
  </si>
  <si>
    <t>к Приказу Министерства финансов</t>
  </si>
  <si>
    <t>Российской Федерации</t>
  </si>
  <si>
    <t>от 02.07.2010 № 66н</t>
  </si>
  <si>
    <t>На 31 декабря</t>
  </si>
  <si>
    <t>АКТИВ</t>
  </si>
  <si>
    <t>I. ВНЕОБОРОТНЫЕ АКТИВЫ</t>
  </si>
  <si>
    <t>Нематериальные активы</t>
  </si>
  <si>
    <t>Результаты исследований и разработок</t>
  </si>
  <si>
    <t>Основные средства</t>
  </si>
  <si>
    <t>Доходные вложения в материальные ценности</t>
  </si>
  <si>
    <t>Финансовые вложения</t>
  </si>
  <si>
    <t>Отложенные налоговые активы</t>
  </si>
  <si>
    <t>Прочие внеоборотные активы</t>
  </si>
  <si>
    <t>Итого по разделу I</t>
  </si>
  <si>
    <t>II. ОБОРОТНЫЕ АКТИВЫ</t>
  </si>
  <si>
    <t>Запасы</t>
  </si>
  <si>
    <t>Налог на добавленную стоимость по приобретенным ценностям</t>
  </si>
  <si>
    <t>Дебиторская задолженность</t>
  </si>
  <si>
    <t>Прочие оборотные активы</t>
  </si>
  <si>
    <t>Итого по разделу II</t>
  </si>
  <si>
    <t>БАЛАНС</t>
  </si>
  <si>
    <t>Форма 0710001 с. 2</t>
  </si>
  <si>
    <t>ПАССИВ</t>
  </si>
  <si>
    <t>Уставный капитал (складочный капитал, уставный фонд, вклады товарищей)</t>
  </si>
  <si>
    <t>Собственные акции, выкупленные у акционеров</t>
  </si>
  <si>
    <t>(</t>
  </si>
  <si>
    <t>)</t>
  </si>
  <si>
    <t>Переоценка внеоборотных активов</t>
  </si>
  <si>
    <t>Добавочный капитал (без переоценки)</t>
  </si>
  <si>
    <t>Резервный капитал</t>
  </si>
  <si>
    <t>Нераспределенная прибыль (непокрытый убыток)</t>
  </si>
  <si>
    <t>Итого по разделу III</t>
  </si>
  <si>
    <t>IV. ДОЛГОСРОЧНЫЕ ОБЯЗАТЕЛЬСТВА</t>
  </si>
  <si>
    <t>Заемные средства</t>
  </si>
  <si>
    <t>Отложенные налоговые обязательства</t>
  </si>
  <si>
    <t>Прочие обязательства</t>
  </si>
  <si>
    <t>Итого по разделу IV</t>
  </si>
  <si>
    <t>V. КРАТКОСРОЧНЫЕ ОБЯЗАТЕЛЬСТВА</t>
  </si>
  <si>
    <t>Кредиторская задолженность</t>
  </si>
  <si>
    <t>Доходы будущих периодов</t>
  </si>
  <si>
    <t>Итого по разделу V</t>
  </si>
  <si>
    <t>Руководитель</t>
  </si>
  <si>
    <t>(подпись)</t>
  </si>
  <si>
    <t>(расшифровка подписи)</t>
  </si>
  <si>
    <t>"</t>
  </si>
  <si>
    <t>Примечания</t>
  </si>
  <si>
    <r>
      <t>_______</t>
    </r>
    <r>
      <rPr>
        <sz val="7"/>
        <rFont val="Arial"/>
        <family val="2"/>
        <charset val="204"/>
      </rPr>
      <t>1.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номер соответствующего пояснения к бухгалтерскому балансу и отчету о прибылях и убытках.</t>
    </r>
  </si>
  <si>
    <r>
      <t>_______</t>
    </r>
    <r>
      <rPr>
        <sz val="7"/>
        <rFont val="Arial"/>
        <family val="2"/>
        <charset val="204"/>
      </rPr>
      <t>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указанным Приказ в государственной регистрации не нуждается), показатели об отдельных активах, обязательствах могут приводиться общей суммой с раскрытием в пояснениях к бухгалтерскому балансу,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</si>
  <si>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r>
      <t>_______</t>
    </r>
    <r>
      <rPr>
        <sz val="7"/>
        <rFont val="Arial"/>
        <family val="2"/>
        <charset val="204"/>
      </rPr>
      <t>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отчетная дата отчетного периода.</t>
    </r>
  </si>
  <si>
    <r>
      <t>_______</t>
    </r>
    <r>
      <rPr>
        <sz val="7"/>
        <rFont val="Arial"/>
        <family val="2"/>
        <charset val="204"/>
      </rPr>
      <t>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предыдущий год.</t>
    </r>
  </si>
  <si>
    <r>
      <t>_______</t>
    </r>
    <r>
      <rPr>
        <sz val="7"/>
        <rFont val="Arial"/>
        <family val="2"/>
        <charset val="204"/>
      </rPr>
      <t>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год, предшествующий предыдущему.</t>
    </r>
  </si>
  <si>
    <r>
      <t>_______</t>
    </r>
    <r>
      <rPr>
        <sz val="7"/>
        <rFont val="Arial"/>
        <family val="2"/>
        <charset val="204"/>
      </rPr>
      <t>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Некоммерческая организация именует указанный раздел "Целевое финансирование". Вместо показателей "Уставный капитал", "Добавочный капитал", "Резервный капитал" и "Нераспределенная прибыль (непокрытый убыток)" некоммерческая организация включает показатели "Паевой фонд", "Целевой капитал", "Целевые средства", "Фонд недвижимого и особо ценного движимого имущества", "Резервный и иные целевые фонды" (в зависимости от формы некоммерческой организации и источников формирования имущества).</t>
    </r>
  </si>
  <si>
    <r>
      <t>_______</t>
    </r>
    <r>
      <rPr>
        <sz val="7"/>
        <rFont val="Arial"/>
        <family val="2"/>
        <charset val="204"/>
      </rPr>
      <t>7.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Здесь и в других формах отчетов вычитаемый или отрицательный показатель показывается в круглых скобках.</t>
    </r>
  </si>
  <si>
    <t>Пояснения</t>
  </si>
  <si>
    <t>Наименование показателя</t>
  </si>
  <si>
    <t>III. КАПИТАЛ И РЕЗЕРВЫ</t>
  </si>
  <si>
    <t>2011 г.</t>
  </si>
  <si>
    <t>Открытое акционерное общество "Агролизинг"</t>
  </si>
  <si>
    <t>финансовый лизинг</t>
  </si>
  <si>
    <t>2011</t>
  </si>
  <si>
    <t>41855647</t>
  </si>
  <si>
    <t>5638014959</t>
  </si>
  <si>
    <t>65.21</t>
  </si>
  <si>
    <t>47</t>
  </si>
  <si>
    <t>42</t>
  </si>
  <si>
    <t>384</t>
  </si>
  <si>
    <t>открытое</t>
  </si>
  <si>
    <t>460001, г.Оренбург, ул.Донецкая,д.4</t>
  </si>
  <si>
    <t>11</t>
  </si>
  <si>
    <t>10</t>
  </si>
  <si>
    <t>09</t>
  </si>
  <si>
    <t>-</t>
  </si>
  <si>
    <t>Код показателя</t>
  </si>
  <si>
    <t>Прибыль в распоряжении предприятия</t>
  </si>
  <si>
    <t>Абдуллин Светлан Сулейманович</t>
  </si>
  <si>
    <t>Гущина Дина Владимировна</t>
  </si>
  <si>
    <t>Главный бухгалтер</t>
  </si>
  <si>
    <t>акционерное общество/смешанная</t>
  </si>
  <si>
    <t xml:space="preserve">Единица измерения: тыс. руб. </t>
  </si>
  <si>
    <t>25</t>
  </si>
  <si>
    <t>(в ред. Приказа Минфина РФ</t>
  </si>
  <si>
    <t>от 05.10.2011 № 124н)</t>
  </si>
  <si>
    <t>31 Декабря</t>
  </si>
  <si>
    <t>31</t>
  </si>
  <si>
    <t>12</t>
  </si>
  <si>
    <t>марта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</si>
  <si>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</si>
  <si>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</si>
  <si>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</si>
  <si>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5200</t>
  </si>
  <si>
    <t>5220</t>
  </si>
  <si>
    <t>5301</t>
  </si>
  <si>
    <t>5400</t>
  </si>
  <si>
    <t>5500</t>
  </si>
  <si>
    <t>5305</t>
  </si>
  <si>
    <t>5560</t>
  </si>
  <si>
    <t>5552</t>
  </si>
  <si>
    <t>5563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</si>
</sst>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8" xfId="0" applyFont="1" applyBorder="1" applyAlignment="1">
      <alignment horizontal="center"/>
    </xf>
    <xf numFmtId="0" fontId="2" fillId="0" borderId="0" xfId="0" applyFont="1"/>
    <xf numFmtId="0" fontId="2" fillId="0" borderId="15" xfId="0" applyFont="1" applyBorder="1" applyAlignment="1"/>
    <xf numFmtId="0" fontId="6" fillId="0" borderId="2" xfId="0" applyFont="1" applyBorder="1" applyAlignment="1"/>
    <xf numFmtId="0" fontId="3" fillId="0" borderId="0" xfId="0" applyFont="1" applyAlignment="1"/>
    <xf numFmtId="0" fontId="1" fillId="0" borderId="3" xfId="0" applyFont="1" applyBorder="1" applyAlignment="1">
      <alignment vertical="center" wrapText="1"/>
    </xf>
    <xf numFmtId="0" fontId="5" fillId="0" borderId="47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9" xfId="0" applyFont="1" applyBorder="1" applyAlignment="1">
      <alignment horizontal="center" wrapText="1"/>
    </xf>
    <xf numFmtId="0" fontId="1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11" xfId="0" applyFont="1" applyBorder="1"/>
    <xf numFmtId="0" fontId="5" fillId="0" borderId="5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0" xfId="0" applyFont="1"/>
    <xf numFmtId="0" fontId="8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15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49" fontId="1" fillId="0" borderId="7" xfId="0" applyNumberFormat="1" applyFont="1" applyBorder="1" applyAlignment="1">
      <alignment horizontal="left"/>
    </xf>
    <xf numFmtId="0" fontId="2" fillId="0" borderId="15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9" fontId="1" fillId="0" borderId="5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/>
    <xf numFmtId="0" fontId="1" fillId="0" borderId="5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24" xfId="0" applyFont="1" applyBorder="1" applyAlignment="1">
      <alignment horizontal="right"/>
    </xf>
    <xf numFmtId="0" fontId="1" fillId="0" borderId="2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22" xfId="0" applyFont="1" applyBorder="1" applyAlignment="1">
      <alignment horizontal="left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7" fillId="0" borderId="0" xfId="0" applyFont="1" applyFill="1" applyAlignment="1">
      <alignment horizontal="justify" wrapText="1"/>
    </xf>
    <xf numFmtId="0" fontId="1" fillId="0" borderId="19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5"/>
  <sheetViews>
    <sheetView tabSelected="1" view="pageBreakPreview" topLeftCell="A55" workbookViewId="0">
      <selection activeCell="A70" sqref="A70:L70"/>
    </sheetView>
  </sheetViews>
  <sheetFormatPr defaultColWidth="0.85546875" defaultRowHeight="12.75" x14ac:dyDescent="0.2"/>
  <cols>
    <col min="1" max="10" width="0.85546875" style="1"/>
    <col min="11" max="11" width="0.140625" style="1" customWidth="1"/>
    <col min="12" max="12" width="0.85546875" style="1" hidden="1" customWidth="1"/>
    <col min="13" max="13" width="0.85546875" style="1"/>
    <col min="14" max="14" width="1.85546875" style="1" customWidth="1"/>
    <col min="15" max="56" width="0.85546875" style="1"/>
    <col min="57" max="57" width="7" style="1" customWidth="1"/>
    <col min="58" max="70" width="0.85546875" style="1"/>
    <col min="71" max="71" width="2.28515625" style="1" customWidth="1"/>
    <col min="72" max="72" width="1.140625" style="1" customWidth="1"/>
    <col min="73" max="101" width="0.85546875" style="1"/>
    <col min="102" max="102" width="2.140625" style="1" customWidth="1"/>
    <col min="103" max="16384" width="0.85546875" style="1"/>
  </cols>
  <sheetData>
    <row r="1" spans="1:102" s="9" customFormat="1" ht="12" x14ac:dyDescent="0.2">
      <c r="BV1" s="9" t="s">
        <v>19</v>
      </c>
    </row>
    <row r="2" spans="1:102" s="9" customFormat="1" ht="12" x14ac:dyDescent="0.2">
      <c r="BV2" s="9" t="s">
        <v>20</v>
      </c>
    </row>
    <row r="3" spans="1:102" s="9" customFormat="1" ht="12" x14ac:dyDescent="0.2">
      <c r="BV3" s="9" t="s">
        <v>21</v>
      </c>
    </row>
    <row r="4" spans="1:102" s="9" customFormat="1" ht="12" x14ac:dyDescent="0.2">
      <c r="BV4" s="9" t="s">
        <v>22</v>
      </c>
    </row>
    <row r="5" spans="1:102" x14ac:dyDescent="0.2">
      <c r="BV5" s="55" t="s">
        <v>100</v>
      </c>
    </row>
    <row r="6" spans="1:102" x14ac:dyDescent="0.2">
      <c r="BV6" s="55" t="s">
        <v>101</v>
      </c>
    </row>
    <row r="7" spans="1:102" s="7" customFormat="1" ht="15" x14ac:dyDescent="0.25">
      <c r="A7" s="195" t="s">
        <v>16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29"/>
      <c r="CC7" s="22"/>
    </row>
    <row r="8" spans="1:102" s="2" customFormat="1" ht="15.75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X8" s="7"/>
      <c r="Y8" s="7"/>
      <c r="Z8" s="7"/>
      <c r="AD8" s="8" t="s">
        <v>17</v>
      </c>
      <c r="AE8" s="196" t="s">
        <v>102</v>
      </c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7" t="s">
        <v>76</v>
      </c>
      <c r="AW8" s="197"/>
      <c r="AX8" s="197"/>
      <c r="AY8" s="197"/>
      <c r="AZ8" s="197"/>
      <c r="BA8" s="197"/>
      <c r="BB8" s="197"/>
      <c r="BC8" s="197"/>
      <c r="BD8" s="19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186" t="s">
        <v>0</v>
      </c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8"/>
    </row>
    <row r="9" spans="1:102" s="2" customFormat="1" ht="12" x14ac:dyDescent="0.2">
      <c r="CA9" s="3" t="s">
        <v>2</v>
      </c>
      <c r="CC9" s="183" t="s">
        <v>1</v>
      </c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5"/>
    </row>
    <row r="10" spans="1:102" s="2" customFormat="1" ht="12" x14ac:dyDescent="0.2">
      <c r="CA10" s="3" t="s">
        <v>3</v>
      </c>
      <c r="CC10" s="207" t="s">
        <v>103</v>
      </c>
      <c r="CD10" s="208"/>
      <c r="CE10" s="208"/>
      <c r="CF10" s="208"/>
      <c r="CG10" s="208"/>
      <c r="CH10" s="208"/>
      <c r="CI10" s="209"/>
      <c r="CJ10" s="210" t="s">
        <v>104</v>
      </c>
      <c r="CK10" s="208"/>
      <c r="CL10" s="208"/>
      <c r="CM10" s="208"/>
      <c r="CN10" s="208"/>
      <c r="CO10" s="208"/>
      <c r="CP10" s="208"/>
      <c r="CQ10" s="209"/>
      <c r="CR10" s="210" t="s">
        <v>79</v>
      </c>
      <c r="CS10" s="208"/>
      <c r="CT10" s="208"/>
      <c r="CU10" s="208"/>
      <c r="CV10" s="208"/>
      <c r="CW10" s="208"/>
      <c r="CX10" s="211"/>
    </row>
    <row r="11" spans="1:102" s="2" customFormat="1" ht="12" x14ac:dyDescent="0.2">
      <c r="A11" s="2" t="s">
        <v>8</v>
      </c>
      <c r="N11" s="38"/>
      <c r="O11" s="95" t="s">
        <v>77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CA11" s="3" t="s">
        <v>4</v>
      </c>
      <c r="CC11" s="207" t="s">
        <v>80</v>
      </c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11"/>
    </row>
    <row r="12" spans="1:102" s="2" customFormat="1" ht="12" x14ac:dyDescent="0.2">
      <c r="A12" s="2" t="s">
        <v>9</v>
      </c>
      <c r="CA12" s="3" t="s">
        <v>5</v>
      </c>
      <c r="CC12" s="207" t="s">
        <v>81</v>
      </c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11"/>
    </row>
    <row r="13" spans="1:102" s="2" customFormat="1" ht="12" customHeight="1" x14ac:dyDescent="0.2">
      <c r="A13" s="6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3" t="s">
        <v>10</v>
      </c>
      <c r="CC13" s="198" t="s">
        <v>82</v>
      </c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204"/>
    </row>
    <row r="14" spans="1:102" s="2" customFormat="1" ht="12" customHeight="1" x14ac:dyDescent="0.2">
      <c r="A14" s="6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83" t="s">
        <v>78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4"/>
      <c r="BU14" s="4"/>
      <c r="BV14" s="4"/>
      <c r="BW14" s="4"/>
      <c r="BX14" s="4"/>
      <c r="BY14" s="4"/>
      <c r="BZ14" s="4"/>
      <c r="CA14" s="3" t="s">
        <v>11</v>
      </c>
      <c r="CC14" s="201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206"/>
    </row>
    <row r="15" spans="1:102" s="2" customFormat="1" ht="12" customHeight="1" x14ac:dyDescent="0.2">
      <c r="A15" s="2" t="s">
        <v>14</v>
      </c>
      <c r="BA15" s="38"/>
      <c r="BB15" s="38"/>
      <c r="BC15" s="38"/>
      <c r="BD15" s="38"/>
      <c r="BE15" s="95" t="s">
        <v>86</v>
      </c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4"/>
      <c r="CC15" s="198" t="s">
        <v>83</v>
      </c>
      <c r="CD15" s="199"/>
      <c r="CE15" s="199"/>
      <c r="CF15" s="199"/>
      <c r="CG15" s="199"/>
      <c r="CH15" s="199"/>
      <c r="CI15" s="199"/>
      <c r="CJ15" s="199"/>
      <c r="CK15" s="199"/>
      <c r="CL15" s="199"/>
      <c r="CM15" s="200"/>
      <c r="CN15" s="203" t="s">
        <v>84</v>
      </c>
      <c r="CO15" s="199"/>
      <c r="CP15" s="199"/>
      <c r="CQ15" s="199"/>
      <c r="CR15" s="199"/>
      <c r="CS15" s="199"/>
      <c r="CT15" s="199"/>
      <c r="CU15" s="199"/>
      <c r="CV15" s="199"/>
      <c r="CW15" s="199"/>
      <c r="CX15" s="204"/>
    </row>
    <row r="16" spans="1:102" s="2" customFormat="1" ht="12" x14ac:dyDescent="0.2">
      <c r="A16" s="95" t="s">
        <v>97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39"/>
      <c r="CA16" s="3" t="s">
        <v>6</v>
      </c>
      <c r="CC16" s="201"/>
      <c r="CD16" s="120"/>
      <c r="CE16" s="120"/>
      <c r="CF16" s="120"/>
      <c r="CG16" s="120"/>
      <c r="CH16" s="120"/>
      <c r="CI16" s="120"/>
      <c r="CJ16" s="120"/>
      <c r="CK16" s="120"/>
      <c r="CL16" s="120"/>
      <c r="CM16" s="202"/>
      <c r="CN16" s="205"/>
      <c r="CO16" s="120"/>
      <c r="CP16" s="120"/>
      <c r="CQ16" s="120"/>
      <c r="CR16" s="120"/>
      <c r="CS16" s="120"/>
      <c r="CT16" s="120"/>
      <c r="CU16" s="120"/>
      <c r="CV16" s="120"/>
      <c r="CW16" s="120"/>
      <c r="CX16" s="206"/>
    </row>
    <row r="17" spans="1:102" s="2" customFormat="1" thickBot="1" x14ac:dyDescent="0.25">
      <c r="A17" s="54" t="s">
        <v>98</v>
      </c>
      <c r="CA17" s="3" t="s">
        <v>7</v>
      </c>
      <c r="CC17" s="189" t="s">
        <v>85</v>
      </c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1"/>
    </row>
    <row r="18" spans="1:102" s="2" customFormat="1" ht="14.25" customHeight="1" x14ac:dyDescent="0.2">
      <c r="A18" s="2" t="s">
        <v>15</v>
      </c>
      <c r="W18" s="39"/>
      <c r="X18" s="39"/>
      <c r="Y18" s="39"/>
      <c r="Z18" s="38"/>
      <c r="AA18" s="38"/>
      <c r="AB18" s="95" t="s">
        <v>87</v>
      </c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38"/>
    </row>
    <row r="19" spans="1:102" s="2" customFormat="1" ht="12" x14ac:dyDescent="0.2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38"/>
    </row>
    <row r="20" spans="1:102" ht="24" customHeight="1" x14ac:dyDescent="0.2">
      <c r="BO20" s="24"/>
    </row>
    <row r="21" spans="1:102" ht="28.5" customHeight="1" x14ac:dyDescent="0.2">
      <c r="A21" s="167" t="s">
        <v>73</v>
      </c>
      <c r="B21" s="168"/>
      <c r="C21" s="168"/>
      <c r="D21" s="168"/>
      <c r="E21" s="168"/>
      <c r="F21" s="168"/>
      <c r="G21" s="168"/>
      <c r="H21" s="168"/>
      <c r="I21" s="168"/>
      <c r="J21" s="168"/>
      <c r="K21" s="33"/>
      <c r="L21" s="30"/>
      <c r="M21" s="148" t="s">
        <v>74</v>
      </c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92"/>
      <c r="BE21" s="176" t="s">
        <v>92</v>
      </c>
      <c r="BF21" s="10"/>
      <c r="BG21" s="56" t="s">
        <v>23</v>
      </c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11"/>
      <c r="BU21" s="79" t="s">
        <v>23</v>
      </c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80"/>
      <c r="CJ21" s="79" t="s">
        <v>23</v>
      </c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80"/>
    </row>
    <row r="22" spans="1:102" x14ac:dyDescent="0.2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34"/>
      <c r="L22" s="35"/>
      <c r="M22" s="150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93"/>
      <c r="BE22" s="177"/>
      <c r="BF22" s="81">
        <v>20</v>
      </c>
      <c r="BG22" s="68"/>
      <c r="BH22" s="68"/>
      <c r="BI22" s="68"/>
      <c r="BJ22" s="68"/>
      <c r="BK22" s="68"/>
      <c r="BL22" s="82" t="s">
        <v>88</v>
      </c>
      <c r="BM22" s="82"/>
      <c r="BN22" s="82"/>
      <c r="BO22" s="82"/>
      <c r="BP22" s="12" t="s">
        <v>18</v>
      </c>
      <c r="BQ22" s="12"/>
      <c r="BR22" s="12"/>
      <c r="BS22" s="12"/>
      <c r="BT22" s="13"/>
      <c r="BU22" s="12"/>
      <c r="BV22" s="12"/>
      <c r="BW22" s="68">
        <v>20</v>
      </c>
      <c r="BX22" s="68"/>
      <c r="BY22" s="68"/>
      <c r="BZ22" s="68"/>
      <c r="CA22" s="69" t="s">
        <v>89</v>
      </c>
      <c r="CB22" s="69"/>
      <c r="CC22" s="69"/>
      <c r="CD22" s="69"/>
      <c r="CE22" s="12" t="s">
        <v>18</v>
      </c>
      <c r="CF22" s="12"/>
      <c r="CG22" s="12"/>
      <c r="CH22" s="12"/>
      <c r="CI22" s="12"/>
      <c r="CJ22" s="15"/>
      <c r="CK22" s="12"/>
      <c r="CL22" s="68">
        <v>20</v>
      </c>
      <c r="CM22" s="68"/>
      <c r="CN22" s="68"/>
      <c r="CO22" s="68"/>
      <c r="CP22" s="69" t="s">
        <v>90</v>
      </c>
      <c r="CQ22" s="69"/>
      <c r="CR22" s="69"/>
      <c r="CS22" s="69"/>
      <c r="CT22" s="12" t="s">
        <v>18</v>
      </c>
      <c r="CU22" s="12"/>
      <c r="CV22" s="12"/>
      <c r="CW22" s="12"/>
      <c r="CX22" s="13"/>
    </row>
    <row r="23" spans="1:102" ht="7.5" customHeight="1" thickBot="1" x14ac:dyDescent="0.25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36"/>
      <c r="L23" s="37"/>
      <c r="M23" s="152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94"/>
      <c r="BE23" s="178"/>
      <c r="BF23" s="71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2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1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2"/>
    </row>
    <row r="24" spans="1:102" x14ac:dyDescent="0.2">
      <c r="A24" s="159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1"/>
      <c r="M24" s="116" t="s">
        <v>24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32"/>
      <c r="BF24" s="162" t="s">
        <v>91</v>
      </c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4"/>
      <c r="BU24" s="163" t="s">
        <v>91</v>
      </c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5" t="s">
        <v>91</v>
      </c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6"/>
    </row>
    <row r="25" spans="1:102" ht="25.5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5" t="s">
        <v>25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31"/>
      <c r="BF25" s="123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2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1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5"/>
    </row>
    <row r="26" spans="1:102" x14ac:dyDescent="0.2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2"/>
      <c r="M26" s="14"/>
      <c r="N26" s="118" t="s">
        <v>26</v>
      </c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40">
        <v>1100</v>
      </c>
      <c r="BF26" s="124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125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6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8"/>
    </row>
    <row r="27" spans="1:102" x14ac:dyDescent="0.2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1"/>
      <c r="M27" s="16"/>
      <c r="N27" s="73" t="s">
        <v>27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142"/>
      <c r="BE27" s="41">
        <v>1120</v>
      </c>
      <c r="BF27" s="112" t="s">
        <v>91</v>
      </c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67"/>
      <c r="BU27" s="57" t="s">
        <v>91</v>
      </c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67"/>
      <c r="CJ27" s="57" t="s">
        <v>91</v>
      </c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9"/>
    </row>
    <row r="28" spans="1:102" x14ac:dyDescent="0.2">
      <c r="A28" s="109" t="s">
        <v>109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1"/>
      <c r="M28" s="16"/>
      <c r="N28" s="73" t="s">
        <v>28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142"/>
      <c r="BE28" s="41">
        <v>1300</v>
      </c>
      <c r="BF28" s="112">
        <v>10981</v>
      </c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67"/>
      <c r="BU28" s="57">
        <v>11695</v>
      </c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67"/>
      <c r="CJ28" s="57">
        <v>14478</v>
      </c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9"/>
    </row>
    <row r="29" spans="1:102" ht="25.5" customHeight="1" x14ac:dyDescent="0.2">
      <c r="A29" s="109" t="s">
        <v>110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6"/>
      <c r="N29" s="139" t="s">
        <v>29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81"/>
      <c r="BE29" s="42">
        <v>1140</v>
      </c>
      <c r="BF29" s="112">
        <v>1293</v>
      </c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67"/>
      <c r="BU29" s="57">
        <v>3453</v>
      </c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67"/>
      <c r="CJ29" s="57">
        <v>24404</v>
      </c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9"/>
    </row>
    <row r="30" spans="1:102" x14ac:dyDescent="0.2">
      <c r="A30" s="109" t="s">
        <v>111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1"/>
      <c r="M30" s="16"/>
      <c r="N30" s="73" t="s">
        <v>30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142"/>
      <c r="BE30" s="41">
        <v>1150</v>
      </c>
      <c r="BF30" s="112">
        <v>3509</v>
      </c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67"/>
      <c r="BU30" s="57">
        <v>3509</v>
      </c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67"/>
      <c r="CJ30" s="57">
        <v>3509</v>
      </c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9"/>
    </row>
    <row r="31" spans="1:102" x14ac:dyDescent="0.2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1"/>
      <c r="M31" s="16"/>
      <c r="N31" s="73" t="s">
        <v>31</v>
      </c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142"/>
      <c r="BE31" s="41">
        <v>1160</v>
      </c>
      <c r="BF31" s="112" t="s">
        <v>91</v>
      </c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67"/>
      <c r="BU31" s="57">
        <v>2</v>
      </c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67"/>
      <c r="CJ31" s="57">
        <v>2</v>
      </c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9"/>
    </row>
    <row r="32" spans="1:102" s="21" customFormat="1" ht="13.5" thickBot="1" x14ac:dyDescent="0.2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  <c r="M32" s="20"/>
      <c r="N32" s="114" t="s">
        <v>32</v>
      </c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44"/>
      <c r="BE32" s="43">
        <v>1170</v>
      </c>
      <c r="BF32" s="99" t="s">
        <v>91</v>
      </c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100"/>
      <c r="BU32" s="88" t="s">
        <v>91</v>
      </c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100"/>
      <c r="CJ32" s="88" t="s">
        <v>91</v>
      </c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90"/>
    </row>
    <row r="33" spans="1:102" ht="13.5" thickBot="1" x14ac:dyDescent="0.25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1"/>
      <c r="M33" s="47"/>
      <c r="N33" s="115" t="s">
        <v>33</v>
      </c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82"/>
      <c r="BE33" s="52">
        <v>1100</v>
      </c>
      <c r="BF33" s="62">
        <f>BF28+BF30+BF29</f>
        <v>15783</v>
      </c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4"/>
      <c r="BU33" s="65">
        <f>BU28+BU29+BU30+BU31</f>
        <v>18659</v>
      </c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4"/>
      <c r="CJ33" s="65">
        <f>CJ28+CJ29+CJ30+CJ31</f>
        <v>42393</v>
      </c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6"/>
    </row>
    <row r="34" spans="1:102" ht="13.5" customHeight="1" x14ac:dyDescent="0.2">
      <c r="A34" s="127" t="s">
        <v>112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5" t="s">
        <v>34</v>
      </c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79"/>
      <c r="BE34" s="31"/>
      <c r="BF34" s="123">
        <v>1997</v>
      </c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2"/>
      <c r="BU34" s="70">
        <v>301</v>
      </c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1">
        <v>5134</v>
      </c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5"/>
    </row>
    <row r="35" spans="1:102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2"/>
      <c r="M35" s="14"/>
      <c r="N35" s="118" t="s">
        <v>35</v>
      </c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80"/>
      <c r="BE35" s="40">
        <v>1210</v>
      </c>
      <c r="BF35" s="124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125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6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8"/>
    </row>
    <row r="36" spans="1:102" ht="25.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1"/>
      <c r="M36" s="16"/>
      <c r="N36" s="139" t="s">
        <v>36</v>
      </c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81"/>
      <c r="BE36" s="42">
        <v>1220</v>
      </c>
      <c r="BF36" s="112" t="s">
        <v>91</v>
      </c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67"/>
      <c r="BU36" s="57" t="s">
        <v>91</v>
      </c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67"/>
      <c r="CJ36" s="57">
        <v>1430</v>
      </c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9"/>
    </row>
    <row r="37" spans="1:102" x14ac:dyDescent="0.2">
      <c r="A37" s="109" t="s">
        <v>113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1"/>
      <c r="M37" s="16"/>
      <c r="N37" s="73" t="s">
        <v>37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142"/>
      <c r="BE37" s="41">
        <v>1230</v>
      </c>
      <c r="BF37" s="112">
        <v>746800</v>
      </c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67"/>
      <c r="BU37" s="57">
        <f>626470+181174</f>
        <v>807644</v>
      </c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67"/>
      <c r="CJ37" s="57">
        <f>411100+143182</f>
        <v>554282</v>
      </c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9"/>
    </row>
    <row r="38" spans="1:102" ht="26.25" customHeight="1" x14ac:dyDescent="0.2">
      <c r="A38" s="109" t="s">
        <v>114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1"/>
      <c r="M38" s="16"/>
      <c r="N38" s="139" t="s">
        <v>106</v>
      </c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81"/>
      <c r="BE38" s="41">
        <v>1240</v>
      </c>
      <c r="BF38" s="112">
        <v>349005</v>
      </c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67"/>
      <c r="BU38" s="57">
        <v>349934</v>
      </c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67"/>
      <c r="CJ38" s="57">
        <v>231748</v>
      </c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9"/>
    </row>
    <row r="39" spans="1:102" ht="25.5" customHeight="1" x14ac:dyDescent="0.2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1"/>
      <c r="M39" s="16"/>
      <c r="N39" s="139" t="s">
        <v>107</v>
      </c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81"/>
      <c r="BE39" s="41">
        <v>1250</v>
      </c>
      <c r="BF39" s="112">
        <v>5406</v>
      </c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67"/>
      <c r="BU39" s="57">
        <v>11277</v>
      </c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67"/>
      <c r="CJ39" s="57">
        <v>545</v>
      </c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9"/>
    </row>
    <row r="40" spans="1:102" s="21" customFormat="1" ht="13.5" thickBot="1" x14ac:dyDescent="0.25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8"/>
      <c r="M40" s="20"/>
      <c r="N40" s="114" t="s">
        <v>38</v>
      </c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44"/>
      <c r="BE40" s="43">
        <v>1260</v>
      </c>
      <c r="BF40" s="99">
        <v>674</v>
      </c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100"/>
      <c r="BU40" s="88">
        <v>1475</v>
      </c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100"/>
      <c r="CJ40" s="88">
        <v>94</v>
      </c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90"/>
    </row>
    <row r="41" spans="1:102" s="21" customFormat="1" ht="13.5" thickBot="1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8"/>
      <c r="M41" s="45"/>
      <c r="N41" s="137" t="s">
        <v>39</v>
      </c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45"/>
      <c r="BE41" s="46">
        <v>1200</v>
      </c>
      <c r="BF41" s="84">
        <f>BF34+BF37+BF38+BF39+BF40</f>
        <v>1103882</v>
      </c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6"/>
      <c r="BU41" s="87">
        <f>BU34+BU37+BU38+BU39+BU40</f>
        <v>1170631</v>
      </c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6"/>
      <c r="CJ41" s="87">
        <f>CJ34+CJ36+CJ37+CJ38+CJ39+CJ40</f>
        <v>793233</v>
      </c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91"/>
    </row>
    <row r="42" spans="1:102" ht="13.5" thickBot="1" x14ac:dyDescent="0.25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8"/>
      <c r="M42" s="14"/>
      <c r="N42" s="146" t="s">
        <v>40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7"/>
      <c r="BE42" s="44">
        <v>1600</v>
      </c>
      <c r="BF42" s="104">
        <f>BF33+BF41</f>
        <v>1119665</v>
      </c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105"/>
      <c r="BU42" s="92">
        <f>BU33+BU41</f>
        <v>1189290</v>
      </c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105"/>
      <c r="CJ42" s="92">
        <f>CJ33+CJ41</f>
        <v>835626</v>
      </c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4"/>
    </row>
    <row r="43" spans="1:102" s="2" customFormat="1" ht="12" x14ac:dyDescent="0.2"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CX43" s="3" t="s">
        <v>41</v>
      </c>
    </row>
    <row r="44" spans="1:102" s="2" customFormat="1" ht="6" customHeight="1" x14ac:dyDescent="0.2"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CX44" s="3"/>
    </row>
    <row r="45" spans="1:102" ht="28.5" customHeight="1" x14ac:dyDescent="0.2">
      <c r="A45" s="167" t="s">
        <v>73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9"/>
      <c r="M45" s="148" t="s">
        <v>74</v>
      </c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76" t="s">
        <v>92</v>
      </c>
      <c r="BF45" s="10"/>
      <c r="BG45" s="56" t="s">
        <v>23</v>
      </c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11"/>
      <c r="BU45" s="79" t="s">
        <v>23</v>
      </c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80"/>
      <c r="CJ45" s="79" t="s">
        <v>23</v>
      </c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80"/>
    </row>
    <row r="46" spans="1:102" x14ac:dyDescent="0.2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2"/>
      <c r="M46" s="150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77"/>
      <c r="BF46" s="81">
        <v>20</v>
      </c>
      <c r="BG46" s="68"/>
      <c r="BH46" s="68"/>
      <c r="BI46" s="68"/>
      <c r="BJ46" s="68"/>
      <c r="BK46" s="68"/>
      <c r="BL46" s="82" t="s">
        <v>88</v>
      </c>
      <c r="BM46" s="82"/>
      <c r="BN46" s="82"/>
      <c r="BO46" s="82"/>
      <c r="BP46" s="12" t="s">
        <v>18</v>
      </c>
      <c r="BQ46" s="12"/>
      <c r="BR46" s="12"/>
      <c r="BS46" s="12"/>
      <c r="BT46" s="13"/>
      <c r="BU46" s="12"/>
      <c r="BV46" s="12"/>
      <c r="BW46" s="68">
        <v>20</v>
      </c>
      <c r="BX46" s="68"/>
      <c r="BY46" s="68"/>
      <c r="BZ46" s="68"/>
      <c r="CA46" s="69" t="s">
        <v>89</v>
      </c>
      <c r="CB46" s="69"/>
      <c r="CC46" s="69"/>
      <c r="CD46" s="69"/>
      <c r="CE46" s="12" t="s">
        <v>18</v>
      </c>
      <c r="CF46" s="12"/>
      <c r="CG46" s="12"/>
      <c r="CH46" s="12"/>
      <c r="CI46" s="12"/>
      <c r="CJ46" s="15"/>
      <c r="CK46" s="12"/>
      <c r="CL46" s="68">
        <v>20</v>
      </c>
      <c r="CM46" s="68"/>
      <c r="CN46" s="68"/>
      <c r="CO46" s="68"/>
      <c r="CP46" s="69" t="s">
        <v>90</v>
      </c>
      <c r="CQ46" s="69"/>
      <c r="CR46" s="69"/>
      <c r="CS46" s="69"/>
      <c r="CT46" s="12" t="s">
        <v>18</v>
      </c>
      <c r="CU46" s="12"/>
      <c r="CV46" s="12"/>
      <c r="CW46" s="12"/>
      <c r="CX46" s="13"/>
    </row>
    <row r="47" spans="1:102" ht="7.5" customHeight="1" thickBo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5"/>
      <c r="M47" s="152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78"/>
      <c r="BF47" s="71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2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1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2"/>
    </row>
    <row r="48" spans="1:102" x14ac:dyDescent="0.2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1"/>
      <c r="M48" s="116" t="s">
        <v>42</v>
      </c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79">
        <v>1310</v>
      </c>
      <c r="BF48" s="162">
        <v>420726</v>
      </c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4"/>
      <c r="BU48" s="163">
        <v>420726</v>
      </c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5">
        <v>103</v>
      </c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163"/>
      <c r="CX48" s="166"/>
    </row>
    <row r="49" spans="1:102" ht="25.5" customHeight="1" x14ac:dyDescent="0.2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5" t="s">
        <v>75</v>
      </c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71"/>
      <c r="BF49" s="123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2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1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5"/>
    </row>
    <row r="50" spans="1:102" ht="25.5" customHeight="1" x14ac:dyDescent="0.2">
      <c r="A50" s="130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2"/>
      <c r="M50" s="14"/>
      <c r="N50" s="155" t="s">
        <v>43</v>
      </c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76"/>
      <c r="BF50" s="124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125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6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8"/>
    </row>
    <row r="51" spans="1:102" ht="25.5" customHeight="1" x14ac:dyDescent="0.2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1"/>
      <c r="M51" s="16"/>
      <c r="N51" s="139" t="s">
        <v>44</v>
      </c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50">
        <v>1320</v>
      </c>
      <c r="BF51" s="143" t="s">
        <v>45</v>
      </c>
      <c r="BG51" s="141"/>
      <c r="BH51" s="58" t="s">
        <v>91</v>
      </c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73" t="s">
        <v>46</v>
      </c>
      <c r="BT51" s="142"/>
      <c r="BU51" s="140" t="s">
        <v>45</v>
      </c>
      <c r="BV51" s="141"/>
      <c r="BW51" s="58" t="s">
        <v>91</v>
      </c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73" t="s">
        <v>46</v>
      </c>
      <c r="CI51" s="142"/>
      <c r="CJ51" s="140" t="s">
        <v>45</v>
      </c>
      <c r="CK51" s="141"/>
      <c r="CL51" s="58" t="s">
        <v>91</v>
      </c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73" t="s">
        <v>46</v>
      </c>
      <c r="CX51" s="74"/>
    </row>
    <row r="52" spans="1:102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1"/>
      <c r="M52" s="16"/>
      <c r="N52" s="73" t="s">
        <v>47</v>
      </c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25">
        <v>1340</v>
      </c>
      <c r="BF52" s="112" t="s">
        <v>91</v>
      </c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67"/>
      <c r="BU52" s="57" t="s">
        <v>91</v>
      </c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67"/>
      <c r="CJ52" s="57" t="s">
        <v>91</v>
      </c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9"/>
    </row>
    <row r="53" spans="1:102" x14ac:dyDescent="0.2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1"/>
      <c r="M53" s="16"/>
      <c r="N53" s="73" t="s">
        <v>48</v>
      </c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25">
        <v>1350</v>
      </c>
      <c r="BF53" s="112" t="s">
        <v>91</v>
      </c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67"/>
      <c r="BU53" s="57" t="s">
        <v>91</v>
      </c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67"/>
      <c r="CJ53" s="57" t="s">
        <v>91</v>
      </c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9"/>
    </row>
    <row r="54" spans="1:102" x14ac:dyDescent="0.2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1"/>
      <c r="M54" s="16"/>
      <c r="N54" s="73" t="s">
        <v>49</v>
      </c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25">
        <v>1360</v>
      </c>
      <c r="BF54" s="112">
        <v>2883</v>
      </c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67"/>
      <c r="BU54" s="57">
        <v>1925</v>
      </c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67"/>
      <c r="CJ54" s="57">
        <v>10</v>
      </c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9"/>
    </row>
    <row r="55" spans="1:102" s="21" customFormat="1" ht="27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53"/>
      <c r="N55" s="133" t="s">
        <v>50</v>
      </c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49">
        <v>1370</v>
      </c>
      <c r="BF55" s="122">
        <v>18190</v>
      </c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>
        <v>18539</v>
      </c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 t="s">
        <v>91</v>
      </c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1"/>
    </row>
    <row r="56" spans="1:102" s="21" customFormat="1" ht="13.5" thickBot="1" x14ac:dyDescent="0.25">
      <c r="A56" s="214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6"/>
      <c r="M56" s="20"/>
      <c r="N56" s="213" t="s">
        <v>93</v>
      </c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3">
        <v>1371</v>
      </c>
      <c r="BF56" s="217">
        <v>113135</v>
      </c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9"/>
      <c r="BU56" s="220">
        <v>96063</v>
      </c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9"/>
      <c r="CJ56" s="220">
        <v>98296</v>
      </c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21"/>
    </row>
    <row r="57" spans="1:102" ht="13.5" thickBo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1"/>
      <c r="M57" s="47"/>
      <c r="N57" s="115" t="s">
        <v>51</v>
      </c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52">
        <v>1300</v>
      </c>
      <c r="BF57" s="62">
        <f>BF48+BF54+BF55+BF56</f>
        <v>554934</v>
      </c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4"/>
      <c r="BU57" s="65">
        <f>BU48+BU54+BU55+BU56</f>
        <v>537253</v>
      </c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4"/>
      <c r="CJ57" s="65">
        <f>CJ48+CJ54+CJ56</f>
        <v>98409</v>
      </c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6"/>
    </row>
    <row r="58" spans="1:102" ht="13.5" customHeight="1" x14ac:dyDescent="0.2">
      <c r="A58" s="127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9"/>
      <c r="M58" s="135" t="s">
        <v>52</v>
      </c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51"/>
      <c r="BF58" s="123" t="s">
        <v>91</v>
      </c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2"/>
      <c r="BU58" s="70" t="s">
        <v>91</v>
      </c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1" t="s">
        <v>91</v>
      </c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5"/>
    </row>
    <row r="59" spans="1:102" x14ac:dyDescent="0.2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2"/>
      <c r="M59" s="14"/>
      <c r="N59" s="118" t="s">
        <v>53</v>
      </c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40">
        <v>1410</v>
      </c>
      <c r="BF59" s="124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125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6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8"/>
    </row>
    <row r="60" spans="1:102" x14ac:dyDescent="0.2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1"/>
      <c r="M60" s="16"/>
      <c r="N60" s="73" t="s">
        <v>54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41">
        <v>1420</v>
      </c>
      <c r="BF60" s="112" t="s">
        <v>91</v>
      </c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67"/>
      <c r="BU60" s="57" t="s">
        <v>91</v>
      </c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67"/>
      <c r="CJ60" s="57">
        <v>23</v>
      </c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9"/>
    </row>
    <row r="61" spans="1:102" x14ac:dyDescent="0.2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1"/>
      <c r="M61" s="16"/>
      <c r="N61" s="73" t="s">
        <v>108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41">
        <v>1430</v>
      </c>
      <c r="BF61" s="112" t="s">
        <v>91</v>
      </c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67"/>
      <c r="BU61" s="57" t="s">
        <v>91</v>
      </c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67"/>
      <c r="CJ61" s="57" t="s">
        <v>91</v>
      </c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9"/>
    </row>
    <row r="62" spans="1:102" s="21" customFormat="1" ht="13.5" thickBot="1" x14ac:dyDescent="0.25">
      <c r="A62" s="96" t="s">
        <v>116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8"/>
      <c r="M62" s="20"/>
      <c r="N62" s="114" t="s">
        <v>55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43">
        <v>1450</v>
      </c>
      <c r="BF62" s="99">
        <v>307016</v>
      </c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100"/>
      <c r="BU62" s="88">
        <v>382627</v>
      </c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100"/>
      <c r="CJ62" s="88">
        <v>355457</v>
      </c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90"/>
    </row>
    <row r="63" spans="1:102" ht="13.5" thickBo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1"/>
      <c r="M63" s="14"/>
      <c r="N63" s="115" t="s">
        <v>56</v>
      </c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52">
        <v>1400</v>
      </c>
      <c r="BF63" s="62">
        <f>BF62</f>
        <v>307016</v>
      </c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4"/>
      <c r="BU63" s="65">
        <f>BU62</f>
        <v>382627</v>
      </c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4"/>
      <c r="CJ63" s="65">
        <f>CJ60+CJ62</f>
        <v>355480</v>
      </c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6"/>
    </row>
    <row r="64" spans="1:102" ht="13.5" customHeight="1" x14ac:dyDescent="0.2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9"/>
      <c r="M64" s="116" t="s">
        <v>57</v>
      </c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51"/>
      <c r="BF64" s="123" t="s">
        <v>91</v>
      </c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2"/>
      <c r="BU64" s="70" t="s">
        <v>91</v>
      </c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1" t="s">
        <v>91</v>
      </c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5"/>
    </row>
    <row r="65" spans="1:102" x14ac:dyDescent="0.2">
      <c r="A65" s="130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2"/>
      <c r="M65" s="14"/>
      <c r="N65" s="118" t="s">
        <v>53</v>
      </c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40">
        <v>1510</v>
      </c>
      <c r="BF65" s="124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125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6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8"/>
    </row>
    <row r="66" spans="1:102" x14ac:dyDescent="0.2">
      <c r="A66" s="109" t="s">
        <v>115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1"/>
      <c r="M66" s="16"/>
      <c r="N66" s="73" t="s">
        <v>58</v>
      </c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41">
        <v>1520</v>
      </c>
      <c r="BF66" s="112">
        <v>19059</v>
      </c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67"/>
      <c r="BU66" s="57">
        <v>105496</v>
      </c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67"/>
      <c r="CJ66" s="57">
        <v>108943</v>
      </c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9"/>
    </row>
    <row r="67" spans="1:102" x14ac:dyDescent="0.2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1"/>
      <c r="M67" s="16"/>
      <c r="N67" s="73" t="s">
        <v>59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41">
        <v>1530</v>
      </c>
      <c r="BF67" s="112">
        <v>118296</v>
      </c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67"/>
      <c r="BU67" s="57">
        <v>121008</v>
      </c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67"/>
      <c r="CJ67" s="57">
        <v>83978</v>
      </c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9"/>
    </row>
    <row r="68" spans="1:102" x14ac:dyDescent="0.2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1"/>
      <c r="M68" s="16"/>
      <c r="N68" s="73" t="s">
        <v>108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41">
        <v>1540</v>
      </c>
      <c r="BF68" s="112" t="s">
        <v>91</v>
      </c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67"/>
      <c r="BU68" s="57" t="s">
        <v>91</v>
      </c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67"/>
      <c r="CJ68" s="57" t="s">
        <v>91</v>
      </c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9"/>
    </row>
    <row r="69" spans="1:102" s="21" customFormat="1" ht="13.5" thickBot="1" x14ac:dyDescent="0.25">
      <c r="A69" s="96" t="s">
        <v>117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8"/>
      <c r="M69" s="20"/>
      <c r="N69" s="114" t="s">
        <v>55</v>
      </c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43">
        <v>1550</v>
      </c>
      <c r="BF69" s="99">
        <v>120360</v>
      </c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100"/>
      <c r="BU69" s="88">
        <v>42906</v>
      </c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100"/>
      <c r="CJ69" s="88">
        <v>188816</v>
      </c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90"/>
    </row>
    <row r="70" spans="1:102" s="21" customFormat="1" ht="13.5" thickBot="1" x14ac:dyDescent="0.25">
      <c r="A70" s="106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8"/>
      <c r="M70" s="45"/>
      <c r="N70" s="137" t="s">
        <v>60</v>
      </c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46">
        <v>1500</v>
      </c>
      <c r="BF70" s="84">
        <f>BF66+BF67+BF69</f>
        <v>257715</v>
      </c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6"/>
      <c r="BU70" s="87">
        <f>BU66+BU67+BU69</f>
        <v>269410</v>
      </c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6"/>
      <c r="CJ70" s="87">
        <f>CJ66+CJ67+CJ69</f>
        <v>381737</v>
      </c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91"/>
    </row>
    <row r="71" spans="1:102" ht="13.5" thickBot="1" x14ac:dyDescent="0.25">
      <c r="A71" s="10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3"/>
      <c r="M71" s="47"/>
      <c r="N71" s="138" t="s">
        <v>40</v>
      </c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48">
        <v>1700</v>
      </c>
      <c r="BF71" s="104">
        <f>BF57+BF63+BF70</f>
        <v>1119665</v>
      </c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105"/>
      <c r="BU71" s="92">
        <f>BU57+BU63+BU70</f>
        <v>1189290</v>
      </c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105"/>
      <c r="CJ71" s="92">
        <f>CJ57+CJ63+CJ70</f>
        <v>835626</v>
      </c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4"/>
    </row>
    <row r="73" spans="1:102" s="2" customFormat="1" ht="12" x14ac:dyDescent="0.2"/>
    <row r="74" spans="1:102" s="2" customFormat="1" ht="22.5" customHeight="1" x14ac:dyDescent="0.2">
      <c r="A74" s="2" t="s">
        <v>61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6"/>
      <c r="AC74" s="26"/>
      <c r="AD74" s="83" t="s">
        <v>94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C74" s="222" t="s">
        <v>96</v>
      </c>
      <c r="BD74" s="222"/>
      <c r="BE74" s="222"/>
      <c r="BF74" s="222"/>
      <c r="BG74" s="222"/>
      <c r="BH74" s="222"/>
      <c r="BI74" s="222"/>
      <c r="BJ74" s="222"/>
      <c r="BK74" s="222"/>
      <c r="BL74" s="222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26"/>
      <c r="CA74" s="26"/>
      <c r="CB74" s="83" t="s">
        <v>95</v>
      </c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</row>
    <row r="75" spans="1:102" s="17" customFormat="1" ht="9.75" x14ac:dyDescent="0.2">
      <c r="O75" s="28" t="s">
        <v>62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D75" s="28" t="s">
        <v>63</v>
      </c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M75" s="136" t="s">
        <v>62</v>
      </c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CB75" s="136" t="s">
        <v>63</v>
      </c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</row>
    <row r="76" spans="1:102" s="2" customFormat="1" ht="12" x14ac:dyDescent="0.2">
      <c r="A76" s="119" t="s">
        <v>64</v>
      </c>
      <c r="B76" s="119"/>
      <c r="C76" s="120" t="s">
        <v>99</v>
      </c>
      <c r="D76" s="120"/>
      <c r="E76" s="120"/>
      <c r="F76" s="120"/>
      <c r="G76" s="121" t="s">
        <v>64</v>
      </c>
      <c r="H76" s="121"/>
      <c r="J76" s="95" t="s">
        <v>105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119">
        <v>20</v>
      </c>
      <c r="AA76" s="119"/>
      <c r="AB76" s="119"/>
      <c r="AC76" s="119"/>
      <c r="AD76" s="126" t="s">
        <v>104</v>
      </c>
      <c r="AE76" s="126"/>
      <c r="AF76" s="126"/>
      <c r="AH76" s="2" t="s">
        <v>18</v>
      </c>
    </row>
    <row r="78" spans="1:102" x14ac:dyDescent="0.2">
      <c r="A78" s="17"/>
      <c r="B78" s="17"/>
      <c r="C78" s="17"/>
      <c r="D78" s="17"/>
      <c r="E78" s="17" t="s">
        <v>65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</row>
    <row r="79" spans="1:102" ht="7.5" customHeight="1" x14ac:dyDescent="0.2">
      <c r="A79" s="19" t="s">
        <v>66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</row>
    <row r="80" spans="1:102" x14ac:dyDescent="0.2">
      <c r="A80" s="212" t="s">
        <v>67</v>
      </c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</row>
    <row r="81" spans="1:102" x14ac:dyDescent="0.2">
      <c r="A81" s="19" t="s">
        <v>68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</row>
    <row r="82" spans="1:102" x14ac:dyDescent="0.2">
      <c r="A82" s="19" t="s">
        <v>69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</row>
    <row r="83" spans="1:102" x14ac:dyDescent="0.2">
      <c r="A83" s="19" t="s">
        <v>70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</row>
    <row r="84" spans="1:102" x14ac:dyDescent="0.2">
      <c r="A84" s="212" t="s">
        <v>71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2"/>
      <c r="CO84" s="212"/>
      <c r="CP84" s="212"/>
      <c r="CQ84" s="212"/>
      <c r="CR84" s="212"/>
      <c r="CS84" s="212"/>
      <c r="CT84" s="212"/>
      <c r="CU84" s="212"/>
      <c r="CV84" s="212"/>
      <c r="CW84" s="212"/>
      <c r="CX84" s="212"/>
    </row>
    <row r="85" spans="1:102" x14ac:dyDescent="0.2">
      <c r="A85" s="19" t="s">
        <v>72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</row>
  </sheetData>
  <mergeCells count="258">
    <mergeCell ref="A80:CX80"/>
    <mergeCell ref="A84:CX84"/>
    <mergeCell ref="N56:BD56"/>
    <mergeCell ref="A56:L56"/>
    <mergeCell ref="BF56:BT56"/>
    <mergeCell ref="BU56:CI56"/>
    <mergeCell ref="CJ56:CX56"/>
    <mergeCell ref="BC74:BL74"/>
    <mergeCell ref="A21:J23"/>
    <mergeCell ref="BF27:BT27"/>
    <mergeCell ref="BU27:CI27"/>
    <mergeCell ref="CJ27:CX27"/>
    <mergeCell ref="BF28:BT28"/>
    <mergeCell ref="A24:L26"/>
    <mergeCell ref="A27:L27"/>
    <mergeCell ref="A28:L28"/>
    <mergeCell ref="BU28:CI28"/>
    <mergeCell ref="N27:BD27"/>
    <mergeCell ref="N28:BD28"/>
    <mergeCell ref="CJ28:CX28"/>
    <mergeCell ref="CJ30:CX30"/>
    <mergeCell ref="A31:L31"/>
    <mergeCell ref="BF31:BT31"/>
    <mergeCell ref="BU31:CI31"/>
    <mergeCell ref="A7:CA7"/>
    <mergeCell ref="AE8:AU8"/>
    <mergeCell ref="AV8:BD8"/>
    <mergeCell ref="A16:BI16"/>
    <mergeCell ref="CC15:CM16"/>
    <mergeCell ref="CN15:CX16"/>
    <mergeCell ref="CC10:CI10"/>
    <mergeCell ref="CR10:CX10"/>
    <mergeCell ref="CJ10:CQ10"/>
    <mergeCell ref="CC11:CX11"/>
    <mergeCell ref="CC13:CX14"/>
    <mergeCell ref="CC12:CX12"/>
    <mergeCell ref="O11:BP11"/>
    <mergeCell ref="Q14:BS14"/>
    <mergeCell ref="BE15:BZ15"/>
    <mergeCell ref="AB18:BY18"/>
    <mergeCell ref="CC9:CX9"/>
    <mergeCell ref="CC8:CX8"/>
    <mergeCell ref="CC17:CX17"/>
    <mergeCell ref="CL22:CO22"/>
    <mergeCell ref="CP22:CS22"/>
    <mergeCell ref="CJ23:CX23"/>
    <mergeCell ref="CJ24:CX26"/>
    <mergeCell ref="BW22:BZ22"/>
    <mergeCell ref="CA22:CD22"/>
    <mergeCell ref="BU23:CI23"/>
    <mergeCell ref="BF22:BK22"/>
    <mergeCell ref="BL22:BO22"/>
    <mergeCell ref="BF23:BT23"/>
    <mergeCell ref="BU21:CI21"/>
    <mergeCell ref="CJ21:CX21"/>
    <mergeCell ref="BE21:BE23"/>
    <mergeCell ref="N26:BD26"/>
    <mergeCell ref="M24:BD24"/>
    <mergeCell ref="M25:BD25"/>
    <mergeCell ref="M21:BD23"/>
    <mergeCell ref="BF24:BT26"/>
    <mergeCell ref="BU24:CI26"/>
    <mergeCell ref="A19:BY19"/>
    <mergeCell ref="CJ31:CX31"/>
    <mergeCell ref="A30:L30"/>
    <mergeCell ref="BF30:BT30"/>
    <mergeCell ref="A29:L29"/>
    <mergeCell ref="BF29:BT29"/>
    <mergeCell ref="BU29:CI29"/>
    <mergeCell ref="CJ29:CX29"/>
    <mergeCell ref="N29:BD29"/>
    <mergeCell ref="N30:BD30"/>
    <mergeCell ref="N31:BD31"/>
    <mergeCell ref="BU30:CI30"/>
    <mergeCell ref="CJ32:CX32"/>
    <mergeCell ref="A33:L33"/>
    <mergeCell ref="BF33:BT33"/>
    <mergeCell ref="BU33:CI33"/>
    <mergeCell ref="CJ33:CX33"/>
    <mergeCell ref="A32:L32"/>
    <mergeCell ref="BF32:BT32"/>
    <mergeCell ref="N32:BD32"/>
    <mergeCell ref="N33:BD33"/>
    <mergeCell ref="BU32:CI32"/>
    <mergeCell ref="BE45:BE47"/>
    <mergeCell ref="BE48:BE50"/>
    <mergeCell ref="M34:BD34"/>
    <mergeCell ref="N35:BD35"/>
    <mergeCell ref="N36:BD36"/>
    <mergeCell ref="N37:BD37"/>
    <mergeCell ref="N38:BD38"/>
    <mergeCell ref="N39:BD39"/>
    <mergeCell ref="BF34:BT35"/>
    <mergeCell ref="CJ64:CX65"/>
    <mergeCell ref="A66:L66"/>
    <mergeCell ref="BF66:BT66"/>
    <mergeCell ref="BU66:CI66"/>
    <mergeCell ref="CJ66:CX66"/>
    <mergeCell ref="A36:L36"/>
    <mergeCell ref="BU36:CI36"/>
    <mergeCell ref="N50:BD50"/>
    <mergeCell ref="BU39:CI39"/>
    <mergeCell ref="CJ41:CX41"/>
    <mergeCell ref="A42:L42"/>
    <mergeCell ref="BF42:BT42"/>
    <mergeCell ref="BU42:CI42"/>
    <mergeCell ref="CJ42:CX42"/>
    <mergeCell ref="A41:L41"/>
    <mergeCell ref="BF41:BT41"/>
    <mergeCell ref="A48:L50"/>
    <mergeCell ref="BF48:BT50"/>
    <mergeCell ref="BU48:CI50"/>
    <mergeCell ref="CJ48:CX50"/>
    <mergeCell ref="BU41:CI41"/>
    <mergeCell ref="BF47:BT47"/>
    <mergeCell ref="BF36:BT36"/>
    <mergeCell ref="A45:L47"/>
    <mergeCell ref="A34:L35"/>
    <mergeCell ref="CJ45:CX45"/>
    <mergeCell ref="N40:BD40"/>
    <mergeCell ref="N41:BD41"/>
    <mergeCell ref="N42:BD42"/>
    <mergeCell ref="M45:BD47"/>
    <mergeCell ref="M48:BD48"/>
    <mergeCell ref="M49:BD49"/>
    <mergeCell ref="CJ37:CX37"/>
    <mergeCell ref="A38:L38"/>
    <mergeCell ref="BF38:BT38"/>
    <mergeCell ref="BU38:CI38"/>
    <mergeCell ref="CJ38:CX38"/>
    <mergeCell ref="A37:L37"/>
    <mergeCell ref="BF37:BT37"/>
    <mergeCell ref="BU37:CI37"/>
    <mergeCell ref="CJ39:CX39"/>
    <mergeCell ref="A40:L40"/>
    <mergeCell ref="BF40:BT40"/>
    <mergeCell ref="BU40:CI40"/>
    <mergeCell ref="CJ40:CX40"/>
    <mergeCell ref="A39:L39"/>
    <mergeCell ref="BF39:BT39"/>
    <mergeCell ref="CJ36:CX36"/>
    <mergeCell ref="A51:L51"/>
    <mergeCell ref="A53:L53"/>
    <mergeCell ref="N51:BD51"/>
    <mergeCell ref="N52:BD52"/>
    <mergeCell ref="N53:BD53"/>
    <mergeCell ref="BU51:BV51"/>
    <mergeCell ref="CH51:CI51"/>
    <mergeCell ref="BW51:CG51"/>
    <mergeCell ref="CJ51:CK51"/>
    <mergeCell ref="BF51:BG51"/>
    <mergeCell ref="BS51:BT51"/>
    <mergeCell ref="BH51:BR51"/>
    <mergeCell ref="AD74:AZ74"/>
    <mergeCell ref="BM75:BY75"/>
    <mergeCell ref="CB75:CX75"/>
    <mergeCell ref="CJ62:CX62"/>
    <mergeCell ref="A63:L63"/>
    <mergeCell ref="A52:L52"/>
    <mergeCell ref="BF52:BT52"/>
    <mergeCell ref="BU52:CI52"/>
    <mergeCell ref="CJ52:CX52"/>
    <mergeCell ref="CJ53:CX53"/>
    <mergeCell ref="A67:L67"/>
    <mergeCell ref="BF67:BT67"/>
    <mergeCell ref="BU67:CI67"/>
    <mergeCell ref="CJ67:CX67"/>
    <mergeCell ref="N66:BD66"/>
    <mergeCell ref="N67:BD67"/>
    <mergeCell ref="N68:BD68"/>
    <mergeCell ref="N69:BD69"/>
    <mergeCell ref="N70:BD70"/>
    <mergeCell ref="N71:BD71"/>
    <mergeCell ref="BU55:CI55"/>
    <mergeCell ref="CJ58:CX59"/>
    <mergeCell ref="A57:L57"/>
    <mergeCell ref="BF53:BT53"/>
    <mergeCell ref="A76:B76"/>
    <mergeCell ref="C76:F76"/>
    <mergeCell ref="G76:H76"/>
    <mergeCell ref="J76:Y76"/>
    <mergeCell ref="A60:L60"/>
    <mergeCell ref="BF60:BT60"/>
    <mergeCell ref="BF55:BT55"/>
    <mergeCell ref="BU60:CI60"/>
    <mergeCell ref="A61:L61"/>
    <mergeCell ref="BF61:BT61"/>
    <mergeCell ref="BU61:CI61"/>
    <mergeCell ref="BF58:BT59"/>
    <mergeCell ref="BU58:CI59"/>
    <mergeCell ref="Z76:AC76"/>
    <mergeCell ref="AD76:AF76"/>
    <mergeCell ref="BF57:BT57"/>
    <mergeCell ref="A58:L59"/>
    <mergeCell ref="A64:L65"/>
    <mergeCell ref="BF64:BT65"/>
    <mergeCell ref="N55:BD55"/>
    <mergeCell ref="N57:BD57"/>
    <mergeCell ref="N60:BD60"/>
    <mergeCell ref="N59:BD59"/>
    <mergeCell ref="M58:BD58"/>
    <mergeCell ref="A62:L62"/>
    <mergeCell ref="BF62:BT62"/>
    <mergeCell ref="BU62:CI62"/>
    <mergeCell ref="A71:L71"/>
    <mergeCell ref="BF71:BT71"/>
    <mergeCell ref="BU71:CI71"/>
    <mergeCell ref="A70:L70"/>
    <mergeCell ref="A54:L54"/>
    <mergeCell ref="BF54:BT54"/>
    <mergeCell ref="A55:L55"/>
    <mergeCell ref="BU54:CI54"/>
    <mergeCell ref="N54:BD54"/>
    <mergeCell ref="N61:BD61"/>
    <mergeCell ref="N62:BD62"/>
    <mergeCell ref="N63:BD63"/>
    <mergeCell ref="M64:BD64"/>
    <mergeCell ref="BU57:CI57"/>
    <mergeCell ref="BU64:CI65"/>
    <mergeCell ref="A69:L69"/>
    <mergeCell ref="BF69:BT69"/>
    <mergeCell ref="BU69:CI69"/>
    <mergeCell ref="A68:L68"/>
    <mergeCell ref="BF68:BT68"/>
    <mergeCell ref="N65:BD65"/>
    <mergeCell ref="CB74:CX74"/>
    <mergeCell ref="BF70:BT70"/>
    <mergeCell ref="BU70:CI70"/>
    <mergeCell ref="BU68:CI68"/>
    <mergeCell ref="CJ68:CX68"/>
    <mergeCell ref="CJ69:CX69"/>
    <mergeCell ref="CJ70:CX70"/>
    <mergeCell ref="CJ71:CX71"/>
    <mergeCell ref="BM74:BY74"/>
    <mergeCell ref="BG21:BS21"/>
    <mergeCell ref="BG45:BS45"/>
    <mergeCell ref="CJ54:CX54"/>
    <mergeCell ref="CJ55:CX55"/>
    <mergeCell ref="BF63:BT63"/>
    <mergeCell ref="BU63:CI63"/>
    <mergeCell ref="CJ63:CX63"/>
    <mergeCell ref="CJ57:CX57"/>
    <mergeCell ref="CJ61:CX61"/>
    <mergeCell ref="CJ60:CX60"/>
    <mergeCell ref="BU53:CI53"/>
    <mergeCell ref="CL46:CO46"/>
    <mergeCell ref="CP46:CS46"/>
    <mergeCell ref="BU47:CI47"/>
    <mergeCell ref="CJ47:CX47"/>
    <mergeCell ref="CL51:CV51"/>
    <mergeCell ref="CW51:CX51"/>
    <mergeCell ref="CJ34:CX35"/>
    <mergeCell ref="BU34:CI35"/>
    <mergeCell ref="BU45:CI45"/>
    <mergeCell ref="BF46:BK46"/>
    <mergeCell ref="BL46:BO46"/>
    <mergeCell ref="BW46:BZ46"/>
    <mergeCell ref="CA46:CD46"/>
  </mergeCells>
  <pageMargins left="0.78740157480314965" right="0.70866141732283472" top="0.59055118110236227" bottom="0.39370078740157483" header="0.19685039370078741" footer="0.19685039370078741"/>
  <pageSetup paperSize="9" scale="93" orientation="portrait" r:id="rId1"/>
  <headerFooter alignWithMargins="0">
    <oddHeader>&amp;RОАО "Агролизинг"</oddHeader>
  </headerFooter>
  <rowBreaks count="1" manualBreakCount="1">
    <brk id="42" max="10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Гущина</cp:lastModifiedBy>
  <cp:lastPrinted>2012-03-24T07:46:51Z</cp:lastPrinted>
  <dcterms:created xsi:type="dcterms:W3CDTF">2010-08-04T13:35:22Z</dcterms:created>
  <dcterms:modified xsi:type="dcterms:W3CDTF">2012-04-27T10:43:29Z</dcterms:modified>
</cp:coreProperties>
</file>